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1"/>
  </bookViews>
  <sheets>
    <sheet name="填写说明" sheetId="1" r:id="rId1"/>
    <sheet name="2019-2020学年第二学期研究生“三助”考核付酬汇总表" sheetId="2" r:id="rId2"/>
    <sheet name="数据源" sheetId="3" state="hidden" r:id="rId3"/>
  </sheets>
  <definedNames/>
  <calcPr fullCalcOnLoad="1"/>
</workbook>
</file>

<file path=xl/sharedStrings.xml><?xml version="1.0" encoding="utf-8"?>
<sst xmlns="http://schemas.openxmlformats.org/spreadsheetml/2006/main" count="78" uniqueCount="64">
  <si>
    <t>第一步：（如下图）</t>
  </si>
  <si>
    <t>第二步：（如下图）</t>
  </si>
  <si>
    <t>2019-2020学年第二学期研究生“三助”考核付酬汇总表</t>
  </si>
  <si>
    <t>单位：元/人</t>
  </si>
  <si>
    <t>学院（部门）</t>
  </si>
  <si>
    <t>土木建筑学院</t>
  </si>
  <si>
    <t>汇总信息（自动生成）</t>
  </si>
  <si>
    <t>三助经费限额</t>
  </si>
  <si>
    <t>助管人数合计</t>
  </si>
  <si>
    <t>用工单位支付金额合计</t>
  </si>
  <si>
    <t>助教人数合计</t>
  </si>
  <si>
    <t>三助经费支付金额合计</t>
  </si>
  <si>
    <t>经费是否超限</t>
  </si>
  <si>
    <t>详细信息</t>
  </si>
  <si>
    <t>序号</t>
  </si>
  <si>
    <t>学号</t>
  </si>
  <si>
    <t>姓名</t>
  </si>
  <si>
    <t>人员类别</t>
  </si>
  <si>
    <t>岗位津贴</t>
  </si>
  <si>
    <t>用工单位
支付金额</t>
  </si>
  <si>
    <t>三助经费
支付金额</t>
  </si>
  <si>
    <t xml:space="preserve"> </t>
  </si>
  <si>
    <t/>
  </si>
  <si>
    <t>合计</t>
  </si>
  <si>
    <t>用工单位开支项目编号及名称：</t>
  </si>
  <si>
    <t>研究生三助经费开支项目编号及名称：</t>
  </si>
  <si>
    <t>1100210907（研究生三助经费）</t>
  </si>
  <si>
    <t xml:space="preserve">   （章）签名
                   年   月   日</t>
  </si>
  <si>
    <t xml:space="preserve">    （章）签名
                  年   月   日</t>
  </si>
  <si>
    <t>部门列表</t>
  </si>
  <si>
    <t>经费限额</t>
  </si>
  <si>
    <t>用人单位</t>
  </si>
  <si>
    <t>三助经费</t>
  </si>
  <si>
    <t>电气与自动化工程学院</t>
  </si>
  <si>
    <t>学院助管</t>
  </si>
  <si>
    <t>机电与车辆工程学院</t>
  </si>
  <si>
    <t>部门助管</t>
  </si>
  <si>
    <t>理学院</t>
  </si>
  <si>
    <t>助教</t>
  </si>
  <si>
    <t>交通运输与物流学院</t>
  </si>
  <si>
    <t>信息工程学院</t>
  </si>
  <si>
    <t>经济管理学院</t>
  </si>
  <si>
    <t>艺术学院</t>
  </si>
  <si>
    <t>软件学院</t>
  </si>
  <si>
    <t>材料学院</t>
  </si>
  <si>
    <t>体育与健康学院</t>
  </si>
  <si>
    <t>马克思主义学院</t>
  </si>
  <si>
    <t>外国语学院</t>
  </si>
  <si>
    <t>人文社会科学学院</t>
  </si>
  <si>
    <t>先进材料研究院</t>
  </si>
  <si>
    <t>研究生院</t>
  </si>
  <si>
    <t>职能部门无限额</t>
  </si>
  <si>
    <t>现代教育技术中心</t>
  </si>
  <si>
    <t>教务处</t>
  </si>
  <si>
    <t>学报编辑部</t>
  </si>
  <si>
    <t>国际合作交流处</t>
  </si>
  <si>
    <t>发展规划处</t>
  </si>
  <si>
    <t>科技园</t>
  </si>
  <si>
    <t>组织人事处</t>
  </si>
  <si>
    <t>计财处</t>
  </si>
  <si>
    <t>校长办公室</t>
  </si>
  <si>
    <t>学工处</t>
  </si>
  <si>
    <t>科研处</t>
  </si>
  <si>
    <t>其他部门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</si>
</sst>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  <numFmt numFmtId="181" formatCode="#\ ?/?"/>
    <numFmt numFmtId="182" formatCode="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.5"/>
      <name val="宋体"/>
      <family val="0"/>
    </font>
    <font>
      <sz val="14"/>
      <name val="黑体"/>
      <family val="3"/>
    </font>
    <font>
      <sz val="10"/>
      <name val="宋体"/>
      <family val="0"/>
    </font>
    <font>
      <b/>
      <sz val="10.5"/>
      <name val="宋体"/>
      <family val="0"/>
    </font>
    <font>
      <b/>
      <sz val="20"/>
      <name val="黑体"/>
      <family val="3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180" fontId="0" fillId="0" borderId="0" xfId="0" applyNumberFormat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181" fontId="0" fillId="0" borderId="0" xfId="0" applyNumberForma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180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Alignment="1">
      <alignment vertical="center"/>
    </xf>
    <xf numFmtId="49" fontId="3" fillId="0" borderId="10" xfId="0" applyNumberFormat="1" applyFont="1" applyBorder="1" applyAlignment="1" applyProtection="1" quotePrefix="1">
      <alignment horizontal="center" vertical="center"/>
      <protection locked="0"/>
    </xf>
    <xf numFmtId="49" fontId="6" fillId="0" borderId="10" xfId="0" applyNumberFormat="1" applyFont="1" applyBorder="1" applyAlignment="1" applyProtection="1" quotePrefix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8</xdr:col>
      <xdr:colOff>647700</xdr:colOff>
      <xdr:row>28</xdr:row>
      <xdr:rowOff>38100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47675"/>
          <a:ext cx="612457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9525</xdr:rowOff>
    </xdr:from>
    <xdr:to>
      <xdr:col>9</xdr:col>
      <xdr:colOff>66675</xdr:colOff>
      <xdr:row>50</xdr:row>
      <xdr:rowOff>19050</xdr:rowOff>
    </xdr:to>
    <xdr:pic>
      <xdr:nvPicPr>
        <xdr:cNvPr id="2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81725"/>
          <a:ext cx="623887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workbookViewId="0" topLeftCell="A10">
      <selection activeCell="K1" sqref="K1"/>
    </sheetView>
  </sheetViews>
  <sheetFormatPr defaultColWidth="9.00390625" defaultRowHeight="14.25"/>
  <sheetData>
    <row r="1" spans="1:9" ht="33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31" spans="1:9" ht="15">
      <c r="A31" s="44" t="s">
        <v>1</v>
      </c>
      <c r="B31" s="44"/>
      <c r="C31" s="44"/>
      <c r="D31" s="44"/>
      <c r="E31" s="44"/>
      <c r="F31" s="44"/>
      <c r="G31" s="44"/>
      <c r="H31" s="44"/>
      <c r="I31" s="44"/>
    </row>
    <row r="32" spans="1:9" ht="24.75" customHeight="1">
      <c r="A32" s="44"/>
      <c r="B32" s="44"/>
      <c r="C32" s="44"/>
      <c r="D32" s="44"/>
      <c r="E32" s="44"/>
      <c r="F32" s="44"/>
      <c r="G32" s="44"/>
      <c r="H32" s="44"/>
      <c r="I32" s="44"/>
    </row>
  </sheetData>
  <sheetProtection/>
  <mergeCells count="2">
    <mergeCell ref="A1:I1"/>
    <mergeCell ref="A31:I32"/>
  </mergeCells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6.00390625" style="16" customWidth="1"/>
    <col min="2" max="2" width="20.25390625" style="16" customWidth="1"/>
    <col min="3" max="3" width="10.00390625" style="16" customWidth="1"/>
    <col min="4" max="4" width="9.25390625" style="16" customWidth="1"/>
    <col min="5" max="5" width="14.875" style="16" customWidth="1"/>
    <col min="6" max="6" width="9.75390625" style="16" customWidth="1"/>
    <col min="7" max="7" width="9.625" style="16" customWidth="1"/>
    <col min="8" max="16384" width="9.00390625" style="16" customWidth="1"/>
  </cols>
  <sheetData>
    <row r="1" spans="1:7" ht="30.75" customHeight="1">
      <c r="A1" s="17" t="s">
        <v>2</v>
      </c>
      <c r="B1" s="17"/>
      <c r="C1" s="17"/>
      <c r="D1" s="17"/>
      <c r="E1" s="17"/>
      <c r="F1" s="17"/>
      <c r="G1" s="18" t="s">
        <v>3</v>
      </c>
    </row>
    <row r="2" spans="1:7" s="11" customFormat="1" ht="18" customHeight="1">
      <c r="A2" s="19" t="s">
        <v>4</v>
      </c>
      <c r="B2" s="19"/>
      <c r="C2" s="20" t="s">
        <v>5</v>
      </c>
      <c r="D2" s="20"/>
      <c r="E2" s="20"/>
      <c r="F2" s="20"/>
      <c r="G2" s="20"/>
    </row>
    <row r="3" spans="1:7" s="12" customFormat="1" ht="15.75" customHeight="1">
      <c r="A3" s="21" t="s">
        <v>6</v>
      </c>
      <c r="B3" s="21"/>
      <c r="C3" s="21"/>
      <c r="D3" s="21"/>
      <c r="E3" s="21"/>
      <c r="F3" s="21"/>
      <c r="G3" s="21"/>
    </row>
    <row r="4" spans="1:7" s="12" customFormat="1" ht="15.75" customHeight="1">
      <c r="A4" s="22" t="s">
        <v>7</v>
      </c>
      <c r="B4" s="22"/>
      <c r="C4" s="23">
        <f>IF(ISERROR(VLOOKUP(C2,'数据源'!$A$2:$B$29,2,FALSE)),"请选择学院（部门）",VLOOKUP(C2,'数据源'!$A$2:$B$29,2,FALSE))</f>
        <v>15400</v>
      </c>
      <c r="D4" s="24"/>
      <c r="E4" s="22" t="s">
        <v>8</v>
      </c>
      <c r="F4" s="22">
        <f>COUNTIF(D9:D38,"**助管")</f>
        <v>0</v>
      </c>
      <c r="G4" s="22"/>
    </row>
    <row r="5" spans="1:7" s="12" customFormat="1" ht="15.75" customHeight="1">
      <c r="A5" s="22" t="s">
        <v>9</v>
      </c>
      <c r="B5" s="22"/>
      <c r="C5" s="23">
        <f>SUM(F9:F38)</f>
        <v>0</v>
      </c>
      <c r="D5" s="24"/>
      <c r="E5" s="22" t="s">
        <v>10</v>
      </c>
      <c r="F5" s="22">
        <f>COUNTIF(D9:D38,"助教")</f>
        <v>0</v>
      </c>
      <c r="G5" s="22"/>
    </row>
    <row r="6" spans="1:7" s="12" customFormat="1" ht="15.75" customHeight="1">
      <c r="A6" s="22" t="s">
        <v>11</v>
      </c>
      <c r="B6" s="22"/>
      <c r="C6" s="23">
        <f>SUM(G9:G38)</f>
        <v>0</v>
      </c>
      <c r="D6" s="24"/>
      <c r="E6" s="25" t="s">
        <v>12</v>
      </c>
      <c r="F6" s="25" t="str">
        <f>IF(C4&lt;C6,"经费超限，请调整","未超限，可申报")</f>
        <v>未超限，可申报</v>
      </c>
      <c r="G6" s="25"/>
    </row>
    <row r="7" spans="1:7" s="13" customFormat="1" ht="15.75" customHeight="1">
      <c r="A7" s="26" t="s">
        <v>13</v>
      </c>
      <c r="B7" s="26"/>
      <c r="C7" s="26"/>
      <c r="D7" s="26"/>
      <c r="E7" s="26"/>
      <c r="F7" s="26"/>
      <c r="G7" s="26"/>
    </row>
    <row r="8" spans="1:9" s="14" customFormat="1" ht="31.5" customHeight="1">
      <c r="A8" s="27" t="s">
        <v>14</v>
      </c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I8" s="14" t="s">
        <v>21</v>
      </c>
    </row>
    <row r="9" spans="1:7" s="11" customFormat="1" ht="15.75" customHeight="1">
      <c r="A9" s="19">
        <v>1</v>
      </c>
      <c r="B9" s="28"/>
      <c r="C9" s="19"/>
      <c r="D9" s="19"/>
      <c r="E9" s="19"/>
      <c r="F9" s="29">
        <f>IF(ISERROR(E9*VLOOKUP(D9,'数据源'!$D$3:$F$5,2,FALSE)),"",E9*VLOOKUP(D9,'数据源'!$D$3:$F$5,2,FALSE))</f>
      </c>
      <c r="G9" s="29">
        <f>IF(ISERROR(E9*VLOOKUP(D9,'数据源'!$D$3:$F$5,3,FALSE)),"",E9*VLOOKUP(D9,'数据源'!$D$3:$F$5,3,FALSE))</f>
      </c>
    </row>
    <row r="10" spans="1:7" s="11" customFormat="1" ht="15.75" customHeight="1">
      <c r="A10" s="19">
        <v>2</v>
      </c>
      <c r="B10" s="28"/>
      <c r="C10" s="19"/>
      <c r="D10" s="19"/>
      <c r="E10" s="19"/>
      <c r="F10" s="29">
        <f>IF(ISERROR(E10*VLOOKUP(D10,'数据源'!$D$3:$F$5,2,FALSE)),"",E10*VLOOKUP(D10,'数据源'!$D$3:$F$5,2,FALSE))</f>
      </c>
      <c r="G10" s="29">
        <f>IF(ISERROR(E10*VLOOKUP(D10,'数据源'!$D$3:$F$5,3,FALSE)),"",E10*VLOOKUP(D10,'数据源'!$D$3:$F$5,3,FALSE))</f>
      </c>
    </row>
    <row r="11" spans="1:7" s="11" customFormat="1" ht="15.75" customHeight="1">
      <c r="A11" s="19">
        <v>3</v>
      </c>
      <c r="B11" s="28"/>
      <c r="C11" s="19"/>
      <c r="D11" s="19"/>
      <c r="E11" s="19"/>
      <c r="F11" s="29">
        <f>IF(ISERROR(E11*VLOOKUP(D11,'数据源'!$D$3:$F$5,2,FALSE)),"",E11*VLOOKUP(D11,'数据源'!$D$3:$F$5,2,FALSE))</f>
      </c>
      <c r="G11" s="29">
        <f>IF(ISERROR(E11*VLOOKUP(D11,'数据源'!$D$3:$F$5,3,FALSE)),"",E11*VLOOKUP(D11,'数据源'!$D$3:$F$5,3,FALSE))</f>
      </c>
    </row>
    <row r="12" spans="1:7" s="11" customFormat="1" ht="15.75" customHeight="1">
      <c r="A12" s="19">
        <v>4</v>
      </c>
      <c r="B12" s="28"/>
      <c r="C12" s="19"/>
      <c r="D12" s="19"/>
      <c r="E12" s="19"/>
      <c r="F12" s="29">
        <f>IF(ISERROR(E12*VLOOKUP(D12,'数据源'!$D$3:$F$5,2,FALSE)),"",E12*VLOOKUP(D12,'数据源'!$D$3:$F$5,2,FALSE))</f>
      </c>
      <c r="G12" s="29">
        <f>IF(ISERROR(E12*VLOOKUP(D12,'数据源'!$D$3:$F$5,3,FALSE)),"",E12*VLOOKUP(D12,'数据源'!$D$3:$F$5,3,FALSE))</f>
      </c>
    </row>
    <row r="13" spans="1:7" s="11" customFormat="1" ht="15.75" customHeight="1">
      <c r="A13" s="19">
        <v>5</v>
      </c>
      <c r="B13" s="28"/>
      <c r="C13" s="19"/>
      <c r="D13" s="19"/>
      <c r="E13" s="19"/>
      <c r="F13" s="29">
        <f>IF(ISERROR(E13*VLOOKUP(D13,'数据源'!$D$3:$F$5,2,FALSE)),"",E13*VLOOKUP(D13,'数据源'!$D$3:$F$5,2,FALSE))</f>
      </c>
      <c r="G13" s="29">
        <f>IF(ISERROR(E13*VLOOKUP(D13,'数据源'!$D$3:$F$5,3,FALSE)),"",E13*VLOOKUP(D13,'数据源'!$D$3:$F$5,3,FALSE))</f>
      </c>
    </row>
    <row r="14" spans="1:7" s="11" customFormat="1" ht="15.75" customHeight="1">
      <c r="A14" s="19">
        <v>6</v>
      </c>
      <c r="B14" s="28"/>
      <c r="C14" s="19"/>
      <c r="D14" s="19"/>
      <c r="E14" s="19"/>
      <c r="F14" s="29">
        <f>IF(ISERROR(E14*VLOOKUP(D14,'数据源'!$D$3:$F$5,2,FALSE)),"",E14*VLOOKUP(D14,'数据源'!$D$3:$F$5,2,FALSE))</f>
      </c>
      <c r="G14" s="29">
        <f>IF(ISERROR(E14*VLOOKUP(D14,'数据源'!$D$3:$F$5,3,FALSE)),"",E14*VLOOKUP(D14,'数据源'!$D$3:$F$5,3,FALSE))</f>
      </c>
    </row>
    <row r="15" spans="1:7" s="11" customFormat="1" ht="15.75" customHeight="1">
      <c r="A15" s="19">
        <v>7</v>
      </c>
      <c r="B15" s="28"/>
      <c r="C15" s="19"/>
      <c r="D15" s="19"/>
      <c r="E15" s="19"/>
      <c r="F15" s="29">
        <f>IF(ISERROR(E15*VLOOKUP(D15,'数据源'!$D$3:$F$5,2,FALSE)),"",E15*VLOOKUP(D15,'数据源'!$D$3:$F$5,2,FALSE))</f>
      </c>
      <c r="G15" s="29">
        <f>IF(ISERROR(E15*VLOOKUP(D15,'数据源'!$D$3:$F$5,3,FALSE)),"",E15*VLOOKUP(D15,'数据源'!$D$3:$F$5,3,FALSE))</f>
      </c>
    </row>
    <row r="16" spans="1:7" s="11" customFormat="1" ht="15.75" customHeight="1">
      <c r="A16" s="19">
        <v>8</v>
      </c>
      <c r="B16" s="28"/>
      <c r="C16" s="19"/>
      <c r="D16" s="19"/>
      <c r="E16" s="19"/>
      <c r="F16" s="29">
        <f>IF(ISERROR(E16*VLOOKUP(D16,'数据源'!$D$3:$F$5,2,FALSE)),"",E16*VLOOKUP(D16,'数据源'!$D$3:$F$5,2,FALSE))</f>
      </c>
      <c r="G16" s="29">
        <f>IF(ISERROR(E16*VLOOKUP(D16,'数据源'!$D$3:$F$5,3,FALSE)),"",E16*VLOOKUP(D16,'数据源'!$D$3:$F$5,3,FALSE))</f>
      </c>
    </row>
    <row r="17" spans="1:7" s="11" customFormat="1" ht="15.75" customHeight="1">
      <c r="A17" s="19">
        <v>9</v>
      </c>
      <c r="B17" s="28"/>
      <c r="C17" s="19"/>
      <c r="D17" s="19"/>
      <c r="E17" s="19"/>
      <c r="F17" s="29">
        <f>IF(ISERROR(E17*VLOOKUP(D17,'数据源'!$D$3:$F$5,2,FALSE)),"",E17*VLOOKUP(D17,'数据源'!$D$3:$F$5,2,FALSE))</f>
      </c>
      <c r="G17" s="29">
        <f>IF(ISERROR(E17*VLOOKUP(D17,'数据源'!$D$3:$F$5,3,FALSE)),"",E17*VLOOKUP(D17,'数据源'!$D$3:$F$5,3,FALSE))</f>
      </c>
    </row>
    <row r="18" spans="1:7" s="11" customFormat="1" ht="15.75" customHeight="1">
      <c r="A18" s="19">
        <v>10</v>
      </c>
      <c r="B18" s="28"/>
      <c r="C18" s="19"/>
      <c r="D18" s="19"/>
      <c r="E18" s="19"/>
      <c r="F18" s="29">
        <f>IF(ISERROR(E18*VLOOKUP(D18,'数据源'!$D$3:$F$5,2,FALSE)),"",E18*VLOOKUP(D18,'数据源'!$D$3:$F$5,2,FALSE))</f>
      </c>
      <c r="G18" s="29">
        <f>IF(ISERROR(E18*VLOOKUP(D18,'数据源'!$D$3:$F$5,3,FALSE)),"",E18*VLOOKUP(D18,'数据源'!$D$3:$F$5,3,FALSE))</f>
      </c>
    </row>
    <row r="19" spans="1:7" s="11" customFormat="1" ht="15.75" customHeight="1">
      <c r="A19" s="19">
        <v>11</v>
      </c>
      <c r="B19" s="28"/>
      <c r="C19" s="19"/>
      <c r="D19" s="19"/>
      <c r="E19" s="19"/>
      <c r="F19" s="29">
        <f>IF(ISERROR(E19*VLOOKUP(D19,'数据源'!$D$3:$F$5,2,FALSE)),"",E19*VLOOKUP(D19,'数据源'!$D$3:$F$5,2,FALSE))</f>
      </c>
      <c r="G19" s="29">
        <f>IF(ISERROR(E19*VLOOKUP(D19,'数据源'!$D$3:$F$5,3,FALSE)),"",E19*VLOOKUP(D19,'数据源'!$D$3:$F$5,3,FALSE))</f>
      </c>
    </row>
    <row r="20" spans="1:7" s="11" customFormat="1" ht="15.75" customHeight="1">
      <c r="A20" s="19">
        <v>12</v>
      </c>
      <c r="B20" s="28"/>
      <c r="C20" s="19"/>
      <c r="D20" s="19"/>
      <c r="E20" s="19"/>
      <c r="F20" s="29">
        <f>IF(ISERROR(E20*VLOOKUP(D20,'数据源'!$D$3:$F$5,2,FALSE)),"",E20*VLOOKUP(D20,'数据源'!$D$3:$F$5,2,FALSE))</f>
      </c>
      <c r="G20" s="29">
        <f>IF(ISERROR(E20*VLOOKUP(D20,'数据源'!$D$3:$F$5,3,FALSE)),"",E20*VLOOKUP(D20,'数据源'!$D$3:$F$5,3,FALSE))</f>
      </c>
    </row>
    <row r="21" spans="1:7" s="11" customFormat="1" ht="15.75" customHeight="1">
      <c r="A21" s="19">
        <v>13</v>
      </c>
      <c r="B21" s="28"/>
      <c r="C21" s="19"/>
      <c r="D21" s="19"/>
      <c r="E21" s="19"/>
      <c r="F21" s="29">
        <f>IF(ISERROR(E21*VLOOKUP(D21,'数据源'!$D$3:$F$5,2,FALSE)),"",E21*VLOOKUP(D21,'数据源'!$D$3:$F$5,2,FALSE))</f>
      </c>
      <c r="G21" s="29">
        <f>IF(ISERROR(E21*VLOOKUP(D21,'数据源'!$D$3:$F$5,3,FALSE)),"",E21*VLOOKUP(D21,'数据源'!$D$3:$F$5,3,FALSE))</f>
      </c>
    </row>
    <row r="22" spans="1:7" s="11" customFormat="1" ht="15.75" customHeight="1">
      <c r="A22" s="19">
        <v>14</v>
      </c>
      <c r="B22" s="28"/>
      <c r="C22" s="19"/>
      <c r="D22" s="19"/>
      <c r="E22" s="19"/>
      <c r="F22" s="29">
        <f>IF(ISERROR(E22*VLOOKUP(D22,'数据源'!$D$3:$F$5,2,FALSE)),"",E22*VLOOKUP(D22,'数据源'!$D$3:$F$5,2,FALSE))</f>
      </c>
      <c r="G22" s="29">
        <f>IF(ISERROR(E22*VLOOKUP(D22,'数据源'!$D$3:$F$5,3,FALSE)),"",E22*VLOOKUP(D22,'数据源'!$D$3:$F$5,3,FALSE))</f>
      </c>
    </row>
    <row r="23" spans="1:7" s="11" customFormat="1" ht="15.75" customHeight="1">
      <c r="A23" s="19">
        <v>15</v>
      </c>
      <c r="B23" s="28"/>
      <c r="C23" s="19"/>
      <c r="D23" s="19"/>
      <c r="E23" s="19"/>
      <c r="F23" s="29">
        <f>IF(ISERROR(E23*VLOOKUP(D23,'数据源'!$D$3:$F$5,2,FALSE)),"",E23*VLOOKUP(D23,'数据源'!$D$3:$F$5,2,FALSE))</f>
      </c>
      <c r="G23" s="29">
        <f>IF(ISERROR(E23*VLOOKUP(D23,'数据源'!$D$3:$F$5,3,FALSE)),"",E23*VLOOKUP(D23,'数据源'!$D$3:$F$5,3,FALSE))</f>
      </c>
    </row>
    <row r="24" spans="1:7" s="11" customFormat="1" ht="15.75" customHeight="1">
      <c r="A24" s="19">
        <v>16</v>
      </c>
      <c r="B24" s="28"/>
      <c r="C24" s="19"/>
      <c r="D24" s="19"/>
      <c r="E24" s="19"/>
      <c r="F24" s="29">
        <f>IF(ISERROR(E24*VLOOKUP(D24,'数据源'!$D$3:$F$5,2,FALSE)),"",E24*VLOOKUP(D24,'数据源'!$D$3:$F$5,2,FALSE))</f>
      </c>
      <c r="G24" s="29">
        <f>IF(ISERROR(E24*VLOOKUP(D24,'数据源'!$D$3:$F$5,3,FALSE)),"",E24*VLOOKUP(D24,'数据源'!$D$3:$F$5,3,FALSE))</f>
      </c>
    </row>
    <row r="25" spans="1:7" s="11" customFormat="1" ht="15.75" customHeight="1">
      <c r="A25" s="19">
        <v>17</v>
      </c>
      <c r="B25" s="28"/>
      <c r="C25" s="19"/>
      <c r="D25" s="19"/>
      <c r="E25" s="19"/>
      <c r="F25" s="29">
        <f>IF(ISERROR(E25*VLOOKUP(D25,'数据源'!$D$3:$F$5,2,FALSE)),"",E25*VLOOKUP(D25,'数据源'!$D$3:$F$5,2,FALSE))</f>
      </c>
      <c r="G25" s="29">
        <f>IF(ISERROR(E25*VLOOKUP(D25,'数据源'!$D$3:$F$5,3,FALSE)),"",E25*VLOOKUP(D25,'数据源'!$D$3:$F$5,3,FALSE))</f>
      </c>
    </row>
    <row r="26" spans="1:7" s="11" customFormat="1" ht="15.75" customHeight="1">
      <c r="A26" s="19">
        <v>18</v>
      </c>
      <c r="B26" s="28"/>
      <c r="C26" s="19"/>
      <c r="D26" s="19"/>
      <c r="E26" s="19"/>
      <c r="F26" s="29">
        <f>IF(ISERROR(E26*VLOOKUP(D26,'数据源'!$D$3:$F$5,2,FALSE)),"",E26*VLOOKUP(D26,'数据源'!$D$3:$F$5,2,FALSE))</f>
      </c>
      <c r="G26" s="29">
        <f>IF(ISERROR(E26*VLOOKUP(D26,'数据源'!$D$3:$F$5,3,FALSE)),"",E26*VLOOKUP(D26,'数据源'!$D$3:$F$5,3,FALSE))</f>
      </c>
    </row>
    <row r="27" spans="1:7" s="11" customFormat="1" ht="15.75" customHeight="1">
      <c r="A27" s="19">
        <v>19</v>
      </c>
      <c r="B27" s="28"/>
      <c r="C27" s="19"/>
      <c r="D27" s="19"/>
      <c r="E27" s="19"/>
      <c r="F27" s="29">
        <f>IF(ISERROR(E27*VLOOKUP(D27,'数据源'!$D$3:$F$5,2,FALSE)),"",E27*VLOOKUP(D27,'数据源'!$D$3:$F$5,2,FALSE))</f>
      </c>
      <c r="G27" s="29">
        <f>IF(ISERROR(E27*VLOOKUP(D27,'数据源'!$D$3:$F$5,3,FALSE)),"",E27*VLOOKUP(D27,'数据源'!$D$3:$F$5,3,FALSE))</f>
      </c>
    </row>
    <row r="28" spans="1:7" s="11" customFormat="1" ht="15.75" customHeight="1">
      <c r="A28" s="19">
        <v>20</v>
      </c>
      <c r="B28" s="28"/>
      <c r="C28" s="19"/>
      <c r="D28" s="19"/>
      <c r="E28" s="19"/>
      <c r="F28" s="29">
        <f>IF(ISERROR(E28*VLOOKUP(D28,'数据源'!$D$3:$F$5,2,FALSE)),"",E28*VLOOKUP(D28,'数据源'!$D$3:$F$5,2,FALSE))</f>
      </c>
      <c r="G28" s="29">
        <f>IF(ISERROR(E28*VLOOKUP(D28,'数据源'!$D$3:$F$5,3,FALSE)),"",E28*VLOOKUP(D28,'数据源'!$D$3:$F$5,3,FALSE))</f>
      </c>
    </row>
    <row r="29" spans="1:7" s="11" customFormat="1" ht="15.75" customHeight="1">
      <c r="A29" s="19">
        <v>21</v>
      </c>
      <c r="B29" s="28"/>
      <c r="C29" s="19"/>
      <c r="D29" s="19"/>
      <c r="E29" s="19"/>
      <c r="F29" s="29">
        <f>IF(ISERROR(E29*VLOOKUP(D29,'数据源'!$D$3:$F$5,2,FALSE)),"",E29*VLOOKUP(D29,'数据源'!$D$3:$F$5,2,FALSE))</f>
      </c>
      <c r="G29" s="29">
        <f>IF(ISERROR(E29*VLOOKUP(D29,'数据源'!$D$3:$F$5,3,FALSE)),"",E29*VLOOKUP(D29,'数据源'!$D$3:$F$5,3,FALSE))</f>
      </c>
    </row>
    <row r="30" spans="1:7" s="11" customFormat="1" ht="15.75" customHeight="1">
      <c r="A30" s="19">
        <v>22</v>
      </c>
      <c r="B30" s="28"/>
      <c r="C30" s="19"/>
      <c r="D30" s="19"/>
      <c r="E30" s="19"/>
      <c r="F30" s="29">
        <f>IF(ISERROR(E30*VLOOKUP(D30,'数据源'!$D$3:$F$5,2,FALSE)),"",E30*VLOOKUP(D30,'数据源'!$D$3:$F$5,2,FALSE))</f>
      </c>
      <c r="G30" s="29">
        <f>IF(ISERROR(E30*VLOOKUP(D30,'数据源'!$D$3:$F$5,3,FALSE)),"",E30*VLOOKUP(D30,'数据源'!$D$3:$F$5,3,FALSE))</f>
      </c>
    </row>
    <row r="31" spans="1:7" s="11" customFormat="1" ht="15.75" customHeight="1">
      <c r="A31" s="19">
        <v>23</v>
      </c>
      <c r="B31" s="28"/>
      <c r="C31" s="19"/>
      <c r="D31" s="19"/>
      <c r="E31" s="19"/>
      <c r="F31" s="29">
        <f>IF(ISERROR(E31*VLOOKUP(D31,'数据源'!$D$3:$F$5,2,FALSE)),"",E31*VLOOKUP(D31,'数据源'!$D$3:$F$5,2,FALSE))</f>
      </c>
      <c r="G31" s="29">
        <f>IF(ISERROR(E31*VLOOKUP(D31,'数据源'!$D$3:$F$5,3,FALSE)),"",E31*VLOOKUP(D31,'数据源'!$D$3:$F$5,3,FALSE))</f>
      </c>
    </row>
    <row r="32" spans="1:7" s="11" customFormat="1" ht="15.75" customHeight="1">
      <c r="A32" s="19">
        <v>24</v>
      </c>
      <c r="B32" s="45" t="s">
        <v>22</v>
      </c>
      <c r="C32" s="19"/>
      <c r="D32" s="19"/>
      <c r="E32" s="19"/>
      <c r="F32" s="29">
        <f>IF(ISERROR(E32*VLOOKUP(D32,'数据源'!$D$3:$F$5,2,FALSE)),"",E32*VLOOKUP(D32,'数据源'!$D$3:$F$5,2,FALSE))</f>
      </c>
      <c r="G32" s="29">
        <f>IF(ISERROR(E32*VLOOKUP(D32,'数据源'!$D$3:$F$5,3,FALSE)),"",E32*VLOOKUP(D32,'数据源'!$D$3:$F$5,3,FALSE))</f>
      </c>
    </row>
    <row r="33" spans="1:7" s="11" customFormat="1" ht="15.75" customHeight="1">
      <c r="A33" s="19">
        <v>25</v>
      </c>
      <c r="B33" s="28"/>
      <c r="C33" s="19"/>
      <c r="D33" s="19"/>
      <c r="E33" s="19"/>
      <c r="F33" s="29"/>
      <c r="G33" s="29"/>
    </row>
    <row r="34" spans="1:7" s="11" customFormat="1" ht="15.75" customHeight="1">
      <c r="A34" s="19">
        <v>26</v>
      </c>
      <c r="B34" s="28"/>
      <c r="C34" s="19"/>
      <c r="D34" s="19"/>
      <c r="E34" s="19"/>
      <c r="F34" s="29"/>
      <c r="G34" s="29"/>
    </row>
    <row r="35" spans="1:7" s="11" customFormat="1" ht="15.75" customHeight="1">
      <c r="A35" s="19">
        <v>27</v>
      </c>
      <c r="B35" s="28"/>
      <c r="C35" s="19"/>
      <c r="D35" s="19"/>
      <c r="E35" s="19"/>
      <c r="F35" s="29"/>
      <c r="G35" s="29"/>
    </row>
    <row r="36" spans="1:7" s="11" customFormat="1" ht="15.75" customHeight="1">
      <c r="A36" s="19">
        <v>28</v>
      </c>
      <c r="B36" s="28"/>
      <c r="C36" s="19"/>
      <c r="D36" s="19"/>
      <c r="E36" s="19"/>
      <c r="F36" s="29"/>
      <c r="G36" s="29"/>
    </row>
    <row r="37" spans="1:7" s="11" customFormat="1" ht="15.75" customHeight="1">
      <c r="A37" s="19">
        <v>29</v>
      </c>
      <c r="B37" s="28"/>
      <c r="C37" s="19"/>
      <c r="D37" s="19"/>
      <c r="E37" s="19"/>
      <c r="F37" s="29"/>
      <c r="G37" s="29"/>
    </row>
    <row r="38" spans="1:7" s="11" customFormat="1" ht="15.75" customHeight="1">
      <c r="A38" s="19">
        <v>30</v>
      </c>
      <c r="B38" s="28"/>
      <c r="C38" s="19"/>
      <c r="D38" s="19"/>
      <c r="E38" s="19"/>
      <c r="F38" s="29"/>
      <c r="G38" s="29"/>
    </row>
    <row r="39" spans="1:7" s="11" customFormat="1" ht="15.75" customHeight="1">
      <c r="A39" s="19">
        <v>31</v>
      </c>
      <c r="B39" s="46" t="s">
        <v>23</v>
      </c>
      <c r="C39" s="30"/>
      <c r="D39" s="30"/>
      <c r="E39" s="19"/>
      <c r="F39" s="29"/>
      <c r="G39" s="29"/>
    </row>
    <row r="40" spans="1:7" s="15" customFormat="1" ht="25.5" customHeight="1">
      <c r="A40" s="31" t="s">
        <v>24</v>
      </c>
      <c r="B40" s="32"/>
      <c r="C40" s="32"/>
      <c r="D40" s="33"/>
      <c r="E40" s="31" t="s">
        <v>25</v>
      </c>
      <c r="F40" s="32"/>
      <c r="G40" s="33"/>
    </row>
    <row r="41" spans="1:7" s="15" customFormat="1" ht="55.5" customHeight="1">
      <c r="A41" s="34"/>
      <c r="B41" s="35"/>
      <c r="C41" s="35"/>
      <c r="D41" s="36"/>
      <c r="E41" s="37" t="s">
        <v>26</v>
      </c>
      <c r="F41" s="38"/>
      <c r="G41" s="39"/>
    </row>
    <row r="42" spans="1:7" s="15" customFormat="1" ht="74.25" customHeight="1">
      <c r="A42" s="40" t="s">
        <v>27</v>
      </c>
      <c r="B42" s="41"/>
      <c r="C42" s="41"/>
      <c r="D42" s="42"/>
      <c r="E42" s="40" t="s">
        <v>28</v>
      </c>
      <c r="F42" s="41"/>
      <c r="G42" s="42"/>
    </row>
    <row r="43" s="15" customFormat="1" ht="24.75" customHeight="1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  <row r="54" s="15" customFormat="1" ht="15"/>
    <row r="55" s="15" customFormat="1" ht="15"/>
    <row r="56" s="15" customFormat="1" ht="15"/>
    <row r="57" s="15" customFormat="1" ht="15"/>
    <row r="58" s="15" customFormat="1" ht="15"/>
    <row r="59" s="15" customFormat="1" ht="15"/>
    <row r="60" s="15" customFormat="1" ht="15"/>
    <row r="61" s="15" customFormat="1" ht="15"/>
    <row r="62" s="15" customFormat="1" ht="15"/>
    <row r="63" s="15" customFormat="1" ht="15"/>
    <row r="64" s="15" customFormat="1" ht="15"/>
    <row r="65" s="15" customFormat="1" ht="15"/>
    <row r="66" s="15" customFormat="1" ht="15"/>
    <row r="67" s="15" customFormat="1" ht="15"/>
    <row r="68" s="15" customFormat="1" ht="15"/>
    <row r="69" s="15" customFormat="1" ht="15"/>
    <row r="70" s="15" customFormat="1" ht="15"/>
    <row r="71" s="15" customFormat="1" ht="15"/>
    <row r="72" s="15" customFormat="1" ht="15"/>
    <row r="73" s="15" customFormat="1" ht="15"/>
    <row r="74" s="15" customFormat="1" ht="15"/>
    <row r="75" s="15" customFormat="1" ht="15"/>
    <row r="76" s="15" customFormat="1" ht="15"/>
    <row r="77" s="15" customFormat="1" ht="15"/>
    <row r="78" s="15" customFormat="1" ht="15"/>
    <row r="79" s="15" customFormat="1" ht="15"/>
    <row r="80" s="15" customFormat="1" ht="15"/>
    <row r="81" s="15" customFormat="1" ht="15"/>
    <row r="82" s="15" customFormat="1" ht="15"/>
    <row r="83" s="15" customFormat="1" ht="15"/>
    <row r="84" s="15" customFormat="1" ht="15"/>
    <row r="85" s="15" customFormat="1" ht="15"/>
    <row r="86" s="15" customFormat="1" ht="15"/>
    <row r="87" s="15" customFormat="1" ht="15"/>
    <row r="88" s="15" customFormat="1" ht="15"/>
    <row r="89" s="15" customFormat="1" ht="15"/>
    <row r="90" s="15" customFormat="1" ht="15"/>
    <row r="91" s="15" customFormat="1" ht="15"/>
    <row r="92" s="15" customFormat="1" ht="15"/>
    <row r="93" s="15" customFormat="1" ht="15"/>
    <row r="94" s="15" customFormat="1" ht="15"/>
    <row r="95" s="15" customFormat="1" ht="15"/>
    <row r="96" s="15" customFormat="1" ht="15"/>
    <row r="97" s="15" customFormat="1" ht="15"/>
    <row r="98" s="15" customFormat="1" ht="15"/>
    <row r="99" s="15" customFormat="1" ht="15"/>
    <row r="100" s="15" customFormat="1" ht="15"/>
    <row r="101" s="15" customFormat="1" ht="15"/>
    <row r="102" s="15" customFormat="1" ht="15"/>
    <row r="103" s="15" customFormat="1" ht="15"/>
    <row r="104" s="15" customFormat="1" ht="15"/>
    <row r="105" s="15" customFormat="1" ht="15"/>
    <row r="106" s="15" customFormat="1" ht="15"/>
    <row r="107" s="15" customFormat="1" ht="15"/>
    <row r="108" s="15" customFormat="1" ht="15"/>
    <row r="109" s="15" customFormat="1" ht="15"/>
    <row r="110" s="15" customFormat="1" ht="15"/>
    <row r="111" s="15" customFormat="1" ht="15"/>
    <row r="112" s="15" customFormat="1" ht="15"/>
    <row r="113" s="15" customFormat="1" ht="15"/>
    <row r="114" s="15" customFormat="1" ht="15"/>
    <row r="115" s="15" customFormat="1" ht="15"/>
    <row r="116" s="15" customFormat="1" ht="15"/>
    <row r="117" s="15" customFormat="1" ht="15"/>
    <row r="118" s="15" customFormat="1" ht="15"/>
    <row r="119" s="15" customFormat="1" ht="15"/>
    <row r="120" s="15" customFormat="1" ht="15"/>
    <row r="121" s="15" customFormat="1" ht="15"/>
    <row r="122" s="15" customFormat="1" ht="15"/>
    <row r="123" s="15" customFormat="1" ht="15"/>
    <row r="124" s="15" customFormat="1" ht="15"/>
    <row r="125" s="15" customFormat="1" ht="15"/>
    <row r="126" s="15" customFormat="1" ht="15"/>
    <row r="127" s="15" customFormat="1" ht="15"/>
    <row r="128" s="15" customFormat="1" ht="15"/>
    <row r="129" s="15" customFormat="1" ht="15"/>
    <row r="130" s="15" customFormat="1" ht="15"/>
    <row r="131" s="15" customFormat="1" ht="15"/>
    <row r="132" s="15" customFormat="1" ht="15"/>
    <row r="133" s="15" customFormat="1" ht="15"/>
    <row r="134" s="15" customFormat="1" ht="15"/>
    <row r="135" s="15" customFormat="1" ht="15"/>
  </sheetData>
  <sheetProtection selectLockedCells="1"/>
  <mergeCells count="22">
    <mergeCell ref="A1:F1"/>
    <mergeCell ref="A2:B2"/>
    <mergeCell ref="C2:G2"/>
    <mergeCell ref="A3:G3"/>
    <mergeCell ref="A4:B4"/>
    <mergeCell ref="C4:D4"/>
    <mergeCell ref="F4:G4"/>
    <mergeCell ref="A5:B5"/>
    <mergeCell ref="C5:D5"/>
    <mergeCell ref="F5:G5"/>
    <mergeCell ref="A6:B6"/>
    <mergeCell ref="C6:D6"/>
    <mergeCell ref="F6:G6"/>
    <mergeCell ref="A7:G7"/>
    <mergeCell ref="B39:D39"/>
    <mergeCell ref="A40:D40"/>
    <mergeCell ref="E40:G40"/>
    <mergeCell ref="A41:D41"/>
    <mergeCell ref="E41:G41"/>
    <mergeCell ref="A42:D42"/>
    <mergeCell ref="E42:G42"/>
    <mergeCell ref="A43:D43"/>
  </mergeCells>
  <dataValidations count="4">
    <dataValidation type="decimal" allowBlank="1" showInputMessage="1" showErrorMessage="1" sqref="E9:E39">
      <formula1>0</formula1>
      <formula2>10000</formula2>
    </dataValidation>
    <dataValidation type="list" showInputMessage="1" showErrorMessage="1" sqref="D9:D38">
      <formula1>INDIRECT("数据源!$D$2:$D$5")</formula1>
    </dataValidation>
    <dataValidation type="list" allowBlank="1" showInputMessage="1" showErrorMessage="1" promptTitle="在" sqref="K6">
      <formula1>"是，否+$J$6,$J$7,$J$8"</formula1>
    </dataValidation>
    <dataValidation type="list" allowBlank="1" showInputMessage="1" showErrorMessage="1" sqref="C2:G2">
      <formula1>INDIRECT("数据源!$A$2:$A$29")</formula1>
    </dataValidation>
  </dataValidations>
  <printOptions horizontalCentered="1"/>
  <pageMargins left="0.38" right="0.4" top="0.53" bottom="0.35" header="0.28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C16" sqref="C16"/>
    </sheetView>
  </sheetViews>
  <sheetFormatPr defaultColWidth="9.00390625" defaultRowHeight="14.25"/>
  <cols>
    <col min="1" max="1" width="20.875" style="1" customWidth="1"/>
    <col min="2" max="2" width="16.125" style="2" bestFit="1" customWidth="1"/>
    <col min="4" max="4" width="10.50390625" style="0" bestFit="1" customWidth="1"/>
    <col min="5" max="5" width="10.50390625" style="3" bestFit="1" customWidth="1"/>
    <col min="6" max="6" width="9.125" style="3" bestFit="1" customWidth="1"/>
    <col min="7" max="7" width="12.75390625" style="4" bestFit="1" customWidth="1"/>
    <col min="8" max="8" width="10.50390625" style="0" bestFit="1" customWidth="1"/>
  </cols>
  <sheetData>
    <row r="1" spans="1:6" ht="15">
      <c r="A1" s="1" t="s">
        <v>29</v>
      </c>
      <c r="B1" s="5" t="s">
        <v>30</v>
      </c>
      <c r="D1" t="s">
        <v>17</v>
      </c>
      <c r="E1" s="3" t="s">
        <v>31</v>
      </c>
      <c r="F1" s="3" t="s">
        <v>32</v>
      </c>
    </row>
    <row r="2" spans="1:2" ht="15">
      <c r="A2" s="6" t="s">
        <v>5</v>
      </c>
      <c r="B2" s="7">
        <v>15400</v>
      </c>
    </row>
    <row r="3" spans="1:6" ht="15">
      <c r="A3" s="6" t="s">
        <v>33</v>
      </c>
      <c r="B3" s="7">
        <v>11200</v>
      </c>
      <c r="D3" t="s">
        <v>34</v>
      </c>
      <c r="E3" s="3">
        <v>0</v>
      </c>
      <c r="F3" s="3">
        <v>1</v>
      </c>
    </row>
    <row r="4" spans="1:6" ht="15">
      <c r="A4" s="6" t="s">
        <v>35</v>
      </c>
      <c r="B4" s="7">
        <v>8000</v>
      </c>
      <c r="D4" t="s">
        <v>36</v>
      </c>
      <c r="E4" s="8">
        <v>0.3333333333333333</v>
      </c>
      <c r="F4" s="8">
        <v>0.6666666666666666</v>
      </c>
    </row>
    <row r="5" spans="1:6" ht="15">
      <c r="A5" s="6" t="s">
        <v>37</v>
      </c>
      <c r="B5" s="7">
        <v>1500</v>
      </c>
      <c r="D5" t="s">
        <v>38</v>
      </c>
      <c r="E5" s="3">
        <v>0</v>
      </c>
      <c r="F5" s="3">
        <v>1</v>
      </c>
    </row>
    <row r="6" spans="1:2" ht="15">
      <c r="A6" s="6" t="s">
        <v>39</v>
      </c>
      <c r="B6" s="7">
        <v>4000</v>
      </c>
    </row>
    <row r="7" spans="1:2" ht="15">
      <c r="A7" s="6" t="s">
        <v>40</v>
      </c>
      <c r="B7" s="7">
        <v>4600</v>
      </c>
    </row>
    <row r="8" spans="1:2" ht="15">
      <c r="A8" s="6" t="s">
        <v>41</v>
      </c>
      <c r="B8" s="7">
        <v>13200</v>
      </c>
    </row>
    <row r="9" spans="1:2" ht="15">
      <c r="A9" s="6" t="s">
        <v>42</v>
      </c>
      <c r="B9" s="7">
        <v>900</v>
      </c>
    </row>
    <row r="10" spans="1:2" ht="15">
      <c r="A10" s="6" t="s">
        <v>43</v>
      </c>
      <c r="B10" s="7">
        <v>2900</v>
      </c>
    </row>
    <row r="11" spans="1:2" ht="15">
      <c r="A11" s="6" t="s">
        <v>44</v>
      </c>
      <c r="B11" s="7">
        <v>2100</v>
      </c>
    </row>
    <row r="12" spans="1:8" ht="15">
      <c r="A12" s="6" t="s">
        <v>45</v>
      </c>
      <c r="B12" s="7">
        <v>2800</v>
      </c>
      <c r="H12" s="2"/>
    </row>
    <row r="13" spans="1:4" ht="15">
      <c r="A13" s="6" t="s">
        <v>46</v>
      </c>
      <c r="B13" s="7">
        <v>1800</v>
      </c>
      <c r="D13" s="2"/>
    </row>
    <row r="14" spans="1:4" ht="15">
      <c r="A14" s="9" t="s">
        <v>47</v>
      </c>
      <c r="B14" s="7">
        <v>1500</v>
      </c>
      <c r="D14" s="2"/>
    </row>
    <row r="15" spans="1:4" ht="15">
      <c r="A15" s="9" t="s">
        <v>48</v>
      </c>
      <c r="B15" s="7">
        <v>3600</v>
      </c>
      <c r="D15" s="2"/>
    </row>
    <row r="16" spans="1:4" ht="15">
      <c r="A16" s="9" t="s">
        <v>49</v>
      </c>
      <c r="B16" s="7">
        <v>800</v>
      </c>
      <c r="D16" s="2"/>
    </row>
    <row r="17" spans="1:2" ht="15">
      <c r="A17" s="6" t="s">
        <v>50</v>
      </c>
      <c r="B17" s="10" t="s">
        <v>51</v>
      </c>
    </row>
    <row r="18" spans="1:2" ht="15">
      <c r="A18" s="6" t="s">
        <v>52</v>
      </c>
      <c r="B18" s="10" t="s">
        <v>51</v>
      </c>
    </row>
    <row r="19" spans="1:2" ht="15">
      <c r="A19" s="6" t="s">
        <v>53</v>
      </c>
      <c r="B19" s="10" t="s">
        <v>51</v>
      </c>
    </row>
    <row r="20" spans="1:2" ht="15">
      <c r="A20" s="6" t="s">
        <v>54</v>
      </c>
      <c r="B20" s="10" t="s">
        <v>51</v>
      </c>
    </row>
    <row r="21" spans="1:2" ht="15">
      <c r="A21" s="6" t="s">
        <v>55</v>
      </c>
      <c r="B21" s="10" t="s">
        <v>51</v>
      </c>
    </row>
    <row r="22" spans="1:2" ht="15">
      <c r="A22" s="6" t="s">
        <v>56</v>
      </c>
      <c r="B22" s="10" t="s">
        <v>51</v>
      </c>
    </row>
    <row r="23" spans="1:2" ht="15">
      <c r="A23" s="6" t="s">
        <v>57</v>
      </c>
      <c r="B23" s="10" t="s">
        <v>51</v>
      </c>
    </row>
    <row r="24" spans="1:2" ht="15">
      <c r="A24" s="6" t="s">
        <v>58</v>
      </c>
      <c r="B24" s="10" t="s">
        <v>51</v>
      </c>
    </row>
    <row r="25" spans="1:2" ht="15">
      <c r="A25" s="6" t="s">
        <v>59</v>
      </c>
      <c r="B25" s="10" t="s">
        <v>51</v>
      </c>
    </row>
    <row r="26" spans="1:2" ht="15">
      <c r="A26" s="6" t="s">
        <v>60</v>
      </c>
      <c r="B26" s="10" t="s">
        <v>51</v>
      </c>
    </row>
    <row r="27" spans="1:2" ht="15">
      <c r="A27" s="6" t="s">
        <v>61</v>
      </c>
      <c r="B27" s="10" t="s">
        <v>51</v>
      </c>
    </row>
    <row r="28" spans="1:2" ht="15">
      <c r="A28" s="1" t="s">
        <v>62</v>
      </c>
      <c r="B28" s="10" t="s">
        <v>51</v>
      </c>
    </row>
    <row r="29" spans="1:2" ht="15">
      <c r="A29" s="6" t="s">
        <v>63</v>
      </c>
      <c r="B29" s="10" t="s">
        <v>51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梦想中的摇篮</cp:lastModifiedBy>
  <cp:lastPrinted>2016-03-21T13:28:58Z</cp:lastPrinted>
  <dcterms:created xsi:type="dcterms:W3CDTF">2016-03-21T08:35:25Z</dcterms:created>
  <dcterms:modified xsi:type="dcterms:W3CDTF">2020-09-10T02:07:19Z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